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A16 Coaching\Clients\Clay Peek\Vendors\Ameriflex ICHRA\250520 ICHRA Boot Camp Training Docs\"/>
    </mc:Choice>
  </mc:AlternateContent>
  <xr:revisionPtr revIDLastSave="0" documentId="13_ncr:1_{8706ECBE-12BC-4854-9DEF-D513FCEF967E}" xr6:coauthVersionLast="47" xr6:coauthVersionMax="47" xr10:uidLastSave="{00000000-0000-0000-0000-000000000000}"/>
  <bookViews>
    <workbookView xWindow="-96" yWindow="-96" windowWidth="23232" windowHeight="12432" activeTab="1" xr2:uid="{D247671C-01F7-4EC0-BA0B-6AE82173BE30}"/>
  </bookViews>
  <sheets>
    <sheet name="Simple" sheetId="1" r:id="rId1"/>
    <sheet name="Multi Age and Class" sheetId="2" r:id="rId2"/>
    <sheet name="Abou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2" l="1"/>
  <c r="G47" i="2"/>
  <c r="G31" i="2"/>
  <c r="G30" i="2"/>
  <c r="F32" i="2"/>
  <c r="F17" i="2"/>
  <c r="H64" i="2"/>
  <c r="H17" i="2"/>
  <c r="G64" i="2"/>
  <c r="G17" i="2"/>
  <c r="G54" i="2" s="1"/>
  <c r="H15" i="2"/>
  <c r="G15" i="2"/>
  <c r="F15" i="2"/>
  <c r="D19" i="2"/>
  <c r="D20" i="2"/>
  <c r="D21" i="2"/>
  <c r="D22" i="2"/>
  <c r="F22" i="2" s="1"/>
  <c r="D23" i="2"/>
  <c r="F23" i="2" s="1"/>
  <c r="D24" i="2"/>
  <c r="F24" i="2" s="1"/>
  <c r="D25" i="2"/>
  <c r="D26" i="2"/>
  <c r="F26" i="2" s="1"/>
  <c r="D27" i="2"/>
  <c r="D28" i="2"/>
  <c r="D29" i="2"/>
  <c r="D30" i="2"/>
  <c r="F30" i="2" s="1"/>
  <c r="D31" i="2"/>
  <c r="F31" i="2" s="1"/>
  <c r="D32" i="2"/>
  <c r="D33" i="2"/>
  <c r="D34" i="2"/>
  <c r="D35" i="2"/>
  <c r="F35" i="2" s="1"/>
  <c r="D36" i="2"/>
  <c r="D37" i="2"/>
  <c r="D38" i="2"/>
  <c r="F38" i="2" s="1"/>
  <c r="D39" i="2"/>
  <c r="F39" i="2" s="1"/>
  <c r="D40" i="2"/>
  <c r="F40" i="2" s="1"/>
  <c r="D41" i="2"/>
  <c r="D42" i="2"/>
  <c r="G42" i="2" s="1"/>
  <c r="D43" i="2"/>
  <c r="F43" i="2" s="1"/>
  <c r="D44" i="2"/>
  <c r="D45" i="2"/>
  <c r="D46" i="2"/>
  <c r="F46" i="2" s="1"/>
  <c r="D47" i="2"/>
  <c r="F47" i="2" s="1"/>
  <c r="D48" i="2"/>
  <c r="F48" i="2" s="1"/>
  <c r="D49" i="2"/>
  <c r="D50" i="2"/>
  <c r="F50" i="2" s="1"/>
  <c r="D51" i="2"/>
  <c r="D52" i="2"/>
  <c r="D53" i="2"/>
  <c r="D54" i="2"/>
  <c r="F54" i="2" s="1"/>
  <c r="D55" i="2"/>
  <c r="F55" i="2" s="1"/>
  <c r="D56" i="2"/>
  <c r="G56" i="2" s="1"/>
  <c r="D57" i="2"/>
  <c r="D58" i="2"/>
  <c r="G58" i="2" s="1"/>
  <c r="D59" i="2"/>
  <c r="D60" i="2"/>
  <c r="F60" i="2" s="1"/>
  <c r="D61" i="2"/>
  <c r="D62" i="2"/>
  <c r="F62" i="2" s="1"/>
  <c r="D63" i="2"/>
  <c r="F63" i="2" s="1"/>
  <c r="D18" i="2"/>
  <c r="G18" i="2" s="1"/>
  <c r="F64" i="2"/>
  <c r="G34" i="2" l="1"/>
  <c r="F56" i="2"/>
  <c r="G38" i="2"/>
  <c r="H54" i="2"/>
  <c r="H63" i="2"/>
  <c r="G39" i="2"/>
  <c r="G55" i="2"/>
  <c r="G52" i="2"/>
  <c r="G44" i="2"/>
  <c r="G36" i="2"/>
  <c r="G28" i="2"/>
  <c r="G20" i="2"/>
  <c r="G22" i="2"/>
  <c r="H39" i="2"/>
  <c r="G59" i="2"/>
  <c r="G27" i="2"/>
  <c r="G19" i="2"/>
  <c r="F18" i="2"/>
  <c r="G23" i="2"/>
  <c r="G62" i="2"/>
  <c r="G26" i="2"/>
  <c r="G46" i="2"/>
  <c r="G63" i="2"/>
  <c r="H30" i="2"/>
  <c r="H37" i="2"/>
  <c r="H55" i="2"/>
  <c r="H53" i="2"/>
  <c r="H21" i="2"/>
  <c r="H31" i="2"/>
  <c r="H46" i="2"/>
  <c r="H58" i="2"/>
  <c r="H42" i="2"/>
  <c r="H34" i="2"/>
  <c r="H22" i="2"/>
  <c r="H51" i="2"/>
  <c r="H49" i="2"/>
  <c r="H41" i="2"/>
  <c r="H33" i="2"/>
  <c r="H25" i="2"/>
  <c r="H47" i="2"/>
  <c r="H62" i="2"/>
  <c r="H45" i="2"/>
  <c r="H23" i="2"/>
  <c r="H38" i="2"/>
  <c r="H61" i="2"/>
  <c r="H29" i="2"/>
  <c r="H18" i="2"/>
  <c r="H57" i="2"/>
  <c r="H48" i="2"/>
  <c r="H40" i="2"/>
  <c r="H32" i="2"/>
  <c r="H24" i="2"/>
  <c r="F42" i="2"/>
  <c r="F27" i="2"/>
  <c r="F59" i="2"/>
  <c r="F28" i="2"/>
  <c r="F52" i="2"/>
  <c r="G24" i="2"/>
  <c r="G32" i="2"/>
  <c r="G40" i="2"/>
  <c r="G48" i="2"/>
  <c r="G60" i="2"/>
  <c r="F21" i="2"/>
  <c r="F29" i="2"/>
  <c r="F37" i="2"/>
  <c r="F45" i="2"/>
  <c r="F53" i="2"/>
  <c r="F61" i="2"/>
  <c r="H20" i="2"/>
  <c r="H28" i="2"/>
  <c r="H36" i="2"/>
  <c r="H44" i="2"/>
  <c r="H52" i="2"/>
  <c r="H56" i="2"/>
  <c r="H60" i="2"/>
  <c r="F34" i="2"/>
  <c r="G43" i="2"/>
  <c r="G51" i="2"/>
  <c r="F19" i="2"/>
  <c r="F51" i="2"/>
  <c r="H19" i="2"/>
  <c r="H27" i="2"/>
  <c r="H35" i="2"/>
  <c r="H43" i="2"/>
  <c r="H59" i="2"/>
  <c r="F20" i="2"/>
  <c r="F36" i="2"/>
  <c r="F44" i="2"/>
  <c r="G21" i="2"/>
  <c r="G25" i="2"/>
  <c r="G29" i="2"/>
  <c r="G33" i="2"/>
  <c r="G37" i="2"/>
  <c r="G41" i="2"/>
  <c r="G45" i="2"/>
  <c r="G49" i="2"/>
  <c r="G53" i="2"/>
  <c r="G57" i="2"/>
  <c r="G61" i="2"/>
  <c r="F58" i="2"/>
  <c r="G35" i="2"/>
  <c r="F25" i="2"/>
  <c r="F33" i="2"/>
  <c r="F41" i="2"/>
  <c r="F49" i="2"/>
  <c r="F57" i="2"/>
  <c r="H26" i="2"/>
  <c r="H50" i="2"/>
</calcChain>
</file>

<file path=xl/sharedStrings.xml><?xml version="1.0" encoding="utf-8"?>
<sst xmlns="http://schemas.openxmlformats.org/spreadsheetml/2006/main" count="31" uniqueCount="23">
  <si>
    <t>Employer ICHRA Contribution Table</t>
  </si>
  <si>
    <t>For period ending</t>
  </si>
  <si>
    <t>Employer Name</t>
  </si>
  <si>
    <t>ACME Co</t>
  </si>
  <si>
    <t>Class</t>
  </si>
  <si>
    <t>Class Description</t>
  </si>
  <si>
    <t>All FT Employees</t>
  </si>
  <si>
    <t>All Ages</t>
  </si>
  <si>
    <t>Monthy Allowance from Employer:</t>
  </si>
  <si>
    <t>Ages</t>
  </si>
  <si>
    <t>??</t>
  </si>
  <si>
    <t>&lt;+ 18</t>
  </si>
  <si>
    <t>This is the internal document for the company the defines the company allowance policy for the period.</t>
  </si>
  <si>
    <t>Minimum Contribution (age 18)</t>
  </si>
  <si>
    <t>65 and over</t>
  </si>
  <si>
    <t>Maximum Contribution (age 65)</t>
  </si>
  <si>
    <t>Test: 645 not &gt; 3x 18?</t>
  </si>
  <si>
    <t>Blue cells like this are input cells.</t>
  </si>
  <si>
    <t>If you enter mimimum and maximum amounts per class, this file will calculate the amount per age to nearest $0.25.</t>
  </si>
  <si>
    <t>PeekICHRA</t>
  </si>
  <si>
    <t>Case sensitive</t>
  </si>
  <si>
    <t>sadfas</t>
  </si>
  <si>
    <t>To remove protection from Multi Age and Class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</si>
</sst>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EE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3" fillId="0" borderId="0" xfId="0" applyFont="1"/>
    <xf numFmtId="14" fontId="3" fillId="0" borderId="0" xfId="0" applyNumberFormat="1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right" vertical="top"/>
    </xf>
    <xf numFmtId="0" fontId="0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9F6E-DF92-4935-B311-5404B5DA2480}">
  <dimension ref="C5:E14"/>
  <sheetViews>
    <sheetView showGridLines="0" workbookViewId="0">
      <selection activeCell="E18" sqref="E18"/>
    </sheetView>
  </sheetViews>
  <sheetFormatPr defaultRowHeight="14.4" x14ac:dyDescent="0.55000000000000004"/>
  <cols>
    <col min="3" max="3" width="5.9453125" customWidth="1"/>
    <col min="4" max="4" width="25.5234375" customWidth="1"/>
    <col min="5" max="5" width="20.89453125" customWidth="1"/>
    <col min="6" max="6" width="8.9453125" bestFit="1" customWidth="1"/>
  </cols>
  <sheetData>
    <row r="5" spans="3:5" ht="15.6" x14ac:dyDescent="0.6">
      <c r="C5" s="1" t="s">
        <v>0</v>
      </c>
    </row>
    <row r="7" spans="3:5" x14ac:dyDescent="0.55000000000000004">
      <c r="C7" s="2" t="s">
        <v>2</v>
      </c>
      <c r="E7" s="5" t="s">
        <v>3</v>
      </c>
    </row>
    <row r="8" spans="3:5" x14ac:dyDescent="0.55000000000000004">
      <c r="C8" s="2"/>
      <c r="E8" s="5"/>
    </row>
    <row r="9" spans="3:5" x14ac:dyDescent="0.55000000000000004">
      <c r="C9" s="2" t="s">
        <v>1</v>
      </c>
      <c r="E9" s="6">
        <v>46234</v>
      </c>
    </row>
    <row r="11" spans="3:5" x14ac:dyDescent="0.55000000000000004">
      <c r="D11" s="2" t="s">
        <v>8</v>
      </c>
    </row>
    <row r="12" spans="3:5" x14ac:dyDescent="0.55000000000000004">
      <c r="D12" s="3" t="s">
        <v>4</v>
      </c>
      <c r="E12" s="7">
        <v>1</v>
      </c>
    </row>
    <row r="13" spans="3:5" x14ac:dyDescent="0.55000000000000004">
      <c r="D13" s="3" t="s">
        <v>5</v>
      </c>
      <c r="E13" s="7" t="s">
        <v>6</v>
      </c>
    </row>
    <row r="14" spans="3:5" x14ac:dyDescent="0.55000000000000004">
      <c r="D14" s="4" t="s">
        <v>7</v>
      </c>
      <c r="E14" s="8">
        <v>345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8DD4-D89D-436F-AA91-A0B073460EDC}">
  <dimension ref="C2:H64"/>
  <sheetViews>
    <sheetView showGridLines="0" tabSelected="1" workbookViewId="0">
      <selection activeCell="B9" sqref="B9"/>
    </sheetView>
  </sheetViews>
  <sheetFormatPr defaultRowHeight="14.4" x14ac:dyDescent="0.55000000000000004"/>
  <cols>
    <col min="3" max="3" width="5.9453125" customWidth="1"/>
    <col min="4" max="4" width="5.9453125" hidden="1" customWidth="1"/>
    <col min="5" max="5" width="31.578125" customWidth="1"/>
    <col min="6" max="6" width="20.89453125" customWidth="1"/>
    <col min="7" max="7" width="22.15625" customWidth="1"/>
    <col min="8" max="8" width="18.20703125" customWidth="1"/>
  </cols>
  <sheetData>
    <row r="2" spans="3:8" ht="15.6" x14ac:dyDescent="0.6">
      <c r="C2" s="1" t="s">
        <v>0</v>
      </c>
      <c r="D2" s="1"/>
    </row>
    <row r="3" spans="3:8" x14ac:dyDescent="0.55000000000000004">
      <c r="E3" t="s">
        <v>12</v>
      </c>
    </row>
    <row r="4" spans="3:8" x14ac:dyDescent="0.55000000000000004">
      <c r="C4" s="5" t="s">
        <v>17</v>
      </c>
    </row>
    <row r="5" spans="3:8" x14ac:dyDescent="0.55000000000000004">
      <c r="C5" s="15" t="s">
        <v>18</v>
      </c>
    </row>
    <row r="7" spans="3:8" x14ac:dyDescent="0.55000000000000004">
      <c r="C7" s="2" t="s">
        <v>2</v>
      </c>
      <c r="D7" s="2"/>
      <c r="F7" s="18" t="s">
        <v>3</v>
      </c>
    </row>
    <row r="8" spans="3:8" x14ac:dyDescent="0.55000000000000004">
      <c r="C8" s="2" t="s">
        <v>1</v>
      </c>
      <c r="D8" s="2"/>
      <c r="F8" s="19">
        <v>46234</v>
      </c>
    </row>
    <row r="10" spans="3:8" x14ac:dyDescent="0.55000000000000004">
      <c r="E10" s="2" t="s">
        <v>8</v>
      </c>
    </row>
    <row r="11" spans="3:8" x14ac:dyDescent="0.55000000000000004">
      <c r="E11" s="3" t="s">
        <v>4</v>
      </c>
      <c r="F11" s="16">
        <v>1</v>
      </c>
      <c r="G11" s="16">
        <v>2</v>
      </c>
      <c r="H11" s="16">
        <v>3</v>
      </c>
    </row>
    <row r="12" spans="3:8" x14ac:dyDescent="0.55000000000000004">
      <c r="E12" s="3" t="s">
        <v>5</v>
      </c>
      <c r="F12" s="16" t="s">
        <v>21</v>
      </c>
      <c r="G12" s="16" t="s">
        <v>10</v>
      </c>
      <c r="H12" s="16" t="s">
        <v>10</v>
      </c>
    </row>
    <row r="13" spans="3:8" x14ac:dyDescent="0.55000000000000004">
      <c r="E13" s="3" t="s">
        <v>13</v>
      </c>
      <c r="F13" s="17">
        <v>100</v>
      </c>
      <c r="G13" s="17">
        <v>200</v>
      </c>
      <c r="H13" s="17">
        <v>0</v>
      </c>
    </row>
    <row r="14" spans="3:8" x14ac:dyDescent="0.55000000000000004">
      <c r="E14" s="3" t="s">
        <v>15</v>
      </c>
      <c r="F14" s="17">
        <v>250</v>
      </c>
      <c r="G14" s="17">
        <v>700</v>
      </c>
      <c r="H14" s="17">
        <v>0</v>
      </c>
    </row>
    <row r="15" spans="3:8" ht="36.6" customHeight="1" x14ac:dyDescent="0.55000000000000004">
      <c r="E15" s="14" t="s">
        <v>16</v>
      </c>
      <c r="F15" s="13" t="str">
        <f>IF(F13*3&lt;F14,"ERROR - Fix - 65 greater than 3x 18","")</f>
        <v/>
      </c>
      <c r="G15" s="13" t="str">
        <f t="shared" ref="G15:H15" si="0">IF(G13*3&lt;G14,"ERROR - Fix - 65 greater than 3x 18","")</f>
        <v>ERROR - Fix - 65 greater than 3x 18</v>
      </c>
      <c r="H15" s="13" t="str">
        <f t="shared" si="0"/>
        <v/>
      </c>
    </row>
    <row r="16" spans="3:8" x14ac:dyDescent="0.55000000000000004">
      <c r="E16" s="2" t="s">
        <v>9</v>
      </c>
      <c r="F16" s="9"/>
      <c r="G16" s="9"/>
      <c r="H16" s="9"/>
    </row>
    <row r="17" spans="4:8" x14ac:dyDescent="0.55000000000000004">
      <c r="E17" s="10" t="s">
        <v>11</v>
      </c>
      <c r="F17" s="12">
        <f>+F13</f>
        <v>100</v>
      </c>
      <c r="G17" s="12">
        <f>+G13</f>
        <v>200</v>
      </c>
      <c r="H17" s="12">
        <f>+H13</f>
        <v>0</v>
      </c>
    </row>
    <row r="18" spans="4:8" x14ac:dyDescent="0.55000000000000004">
      <c r="D18">
        <f>+(E18-18)/(65-18)</f>
        <v>2.1276595744680851E-2</v>
      </c>
      <c r="E18" s="11">
        <v>19</v>
      </c>
      <c r="F18" s="12">
        <f>CEILING(((F$14-F$13)*$D18)+F$17,0.25)</f>
        <v>103.25</v>
      </c>
      <c r="G18" s="12">
        <f>CEILING(((G$14-G$13)*$D18)+G$17,0.25)</f>
        <v>210.75</v>
      </c>
      <c r="H18" s="12">
        <f>CEILING(((H$14-H$13)*$D18)+H$17,0.25)</f>
        <v>0</v>
      </c>
    </row>
    <row r="19" spans="4:8" x14ac:dyDescent="0.55000000000000004">
      <c r="D19">
        <f t="shared" ref="D19:D63" si="1">+(E19-18)/(65-18)</f>
        <v>4.2553191489361701E-2</v>
      </c>
      <c r="E19" s="11">
        <v>20</v>
      </c>
      <c r="F19" s="12">
        <f>CEILING(((F$14-F$13)*$D19)+F$17,0.25)</f>
        <v>106.5</v>
      </c>
      <c r="G19" s="12">
        <f>CEILING(((G$14-G$13)*$D19)+G$17,0.25)</f>
        <v>221.5</v>
      </c>
      <c r="H19" s="12">
        <f>CEILING(((H$14-H$13)*$D19)+H$17,0.25)</f>
        <v>0</v>
      </c>
    </row>
    <row r="20" spans="4:8" x14ac:dyDescent="0.55000000000000004">
      <c r="D20">
        <f t="shared" si="1"/>
        <v>6.3829787234042548E-2</v>
      </c>
      <c r="E20" s="11">
        <v>21</v>
      </c>
      <c r="F20" s="12">
        <f>CEILING(((F$14-F$13)*$D20)+F$17,0.25)</f>
        <v>109.75</v>
      </c>
      <c r="G20" s="12">
        <f>CEILING(((G$14-G$13)*$D20)+G$17,0.25)</f>
        <v>232</v>
      </c>
      <c r="H20" s="12">
        <f>CEILING(((H$14-H$13)*$D20)+H$17,0.25)</f>
        <v>0</v>
      </c>
    </row>
    <row r="21" spans="4:8" x14ac:dyDescent="0.55000000000000004">
      <c r="D21">
        <f t="shared" si="1"/>
        <v>8.5106382978723402E-2</v>
      </c>
      <c r="E21" s="11">
        <v>22</v>
      </c>
      <c r="F21" s="12">
        <f>CEILING(((F$14-F$13)*$D21)+F$17,0.25)</f>
        <v>113</v>
      </c>
      <c r="G21" s="12">
        <f>CEILING(((G$14-G$13)*$D21)+G$17,0.25)</f>
        <v>242.75</v>
      </c>
      <c r="H21" s="12">
        <f>CEILING(((H$14-H$13)*$D21)+H$17,0.25)</f>
        <v>0</v>
      </c>
    </row>
    <row r="22" spans="4:8" x14ac:dyDescent="0.55000000000000004">
      <c r="D22">
        <f t="shared" si="1"/>
        <v>0.10638297872340426</v>
      </c>
      <c r="E22" s="11">
        <v>23</v>
      </c>
      <c r="F22" s="12">
        <f>CEILING(((F$14-F$13)*$D22)+F$17,0.25)</f>
        <v>116</v>
      </c>
      <c r="G22" s="12">
        <f>CEILING(((G$14-G$13)*$D22)+G$17,0.25)</f>
        <v>253.25</v>
      </c>
      <c r="H22" s="12">
        <f>CEILING(((H$14-H$13)*$D22)+H$17,0.25)</f>
        <v>0</v>
      </c>
    </row>
    <row r="23" spans="4:8" x14ac:dyDescent="0.55000000000000004">
      <c r="D23">
        <f t="shared" si="1"/>
        <v>0.1276595744680851</v>
      </c>
      <c r="E23" s="11">
        <v>24</v>
      </c>
      <c r="F23" s="12">
        <f>CEILING(((F$14-F$13)*$D23)+F$17,0.25)</f>
        <v>119.25</v>
      </c>
      <c r="G23" s="12">
        <f>CEILING(((G$14-G$13)*$D23)+G$17,0.25)</f>
        <v>264</v>
      </c>
      <c r="H23" s="12">
        <f>CEILING(((H$14-H$13)*$D23)+H$17,0.25)</f>
        <v>0</v>
      </c>
    </row>
    <row r="24" spans="4:8" x14ac:dyDescent="0.55000000000000004">
      <c r="D24">
        <f t="shared" si="1"/>
        <v>0.14893617021276595</v>
      </c>
      <c r="E24" s="11">
        <v>25</v>
      </c>
      <c r="F24" s="12">
        <f>CEILING(((F$14-F$13)*$D24)+F$17,0.25)</f>
        <v>122.5</v>
      </c>
      <c r="G24" s="12">
        <f>CEILING(((G$14-G$13)*$D24)+G$17,0.25)</f>
        <v>274.5</v>
      </c>
      <c r="H24" s="12">
        <f>CEILING(((H$14-H$13)*$D24)+H$17,0.25)</f>
        <v>0</v>
      </c>
    </row>
    <row r="25" spans="4:8" x14ac:dyDescent="0.55000000000000004">
      <c r="D25">
        <f t="shared" si="1"/>
        <v>0.1702127659574468</v>
      </c>
      <c r="E25" s="11">
        <v>26</v>
      </c>
      <c r="F25" s="12">
        <f>CEILING(((F$14-F$13)*$D25)+F$17,0.25)</f>
        <v>125.75</v>
      </c>
      <c r="G25" s="12">
        <f>CEILING(((G$14-G$13)*$D25)+G$17,0.25)</f>
        <v>285.25</v>
      </c>
      <c r="H25" s="12">
        <f>CEILING(((H$14-H$13)*$D25)+H$17,0.25)</f>
        <v>0</v>
      </c>
    </row>
    <row r="26" spans="4:8" x14ac:dyDescent="0.55000000000000004">
      <c r="D26">
        <f t="shared" si="1"/>
        <v>0.19148936170212766</v>
      </c>
      <c r="E26" s="11">
        <v>27</v>
      </c>
      <c r="F26" s="12">
        <f>CEILING(((F$14-F$13)*$D26)+F$17,0.25)</f>
        <v>128.75</v>
      </c>
      <c r="G26" s="12">
        <f>CEILING(((G$14-G$13)*$D26)+G$17,0.25)</f>
        <v>295.75</v>
      </c>
      <c r="H26" s="12">
        <f>CEILING(((H$14-H$13)*$D26)+H$17,0.25)</f>
        <v>0</v>
      </c>
    </row>
    <row r="27" spans="4:8" x14ac:dyDescent="0.55000000000000004">
      <c r="D27">
        <f t="shared" si="1"/>
        <v>0.21276595744680851</v>
      </c>
      <c r="E27" s="11">
        <v>28</v>
      </c>
      <c r="F27" s="12">
        <f>CEILING(((F$14-F$13)*$D27)+F$17,0.25)</f>
        <v>132</v>
      </c>
      <c r="G27" s="12">
        <f>CEILING(((G$14-G$13)*$D27)+G$17,0.25)</f>
        <v>306.5</v>
      </c>
      <c r="H27" s="12">
        <f>CEILING(((H$14-H$13)*$D27)+H$17,0.25)</f>
        <v>0</v>
      </c>
    </row>
    <row r="28" spans="4:8" x14ac:dyDescent="0.55000000000000004">
      <c r="D28">
        <f t="shared" si="1"/>
        <v>0.23404255319148937</v>
      </c>
      <c r="E28" s="11">
        <v>29</v>
      </c>
      <c r="F28" s="12">
        <f>CEILING(((F$14-F$13)*$D28)+F$17,0.25)</f>
        <v>135.25</v>
      </c>
      <c r="G28" s="12">
        <f>CEILING(((G$14-G$13)*$D28)+G$17,0.25)</f>
        <v>317.25</v>
      </c>
      <c r="H28" s="12">
        <f>CEILING(((H$14-H$13)*$D28)+H$17,0.25)</f>
        <v>0</v>
      </c>
    </row>
    <row r="29" spans="4:8" x14ac:dyDescent="0.55000000000000004">
      <c r="D29">
        <f t="shared" si="1"/>
        <v>0.25531914893617019</v>
      </c>
      <c r="E29" s="11">
        <v>30</v>
      </c>
      <c r="F29" s="12">
        <f>CEILING(((F$14-F$13)*$D29)+F$17,0.25)</f>
        <v>138.5</v>
      </c>
      <c r="G29" s="12">
        <f>CEILING(((G$14-G$13)*$D29)+G$17,0.25)</f>
        <v>327.75</v>
      </c>
      <c r="H29" s="12">
        <f>CEILING(((H$14-H$13)*$D29)+H$17,0.25)</f>
        <v>0</v>
      </c>
    </row>
    <row r="30" spans="4:8" x14ac:dyDescent="0.55000000000000004">
      <c r="D30">
        <f t="shared" si="1"/>
        <v>0.27659574468085107</v>
      </c>
      <c r="E30" s="11">
        <v>31</v>
      </c>
      <c r="F30" s="12">
        <f>CEILING(((F$14-F$13)*$D30)+F$17,0.25)</f>
        <v>141.5</v>
      </c>
      <c r="G30" s="12">
        <f>CEILING(((G$14-G$13)*$D30)+G$17,0.25)</f>
        <v>338.5</v>
      </c>
      <c r="H30" s="12">
        <f>CEILING(((H$14-H$13)*$D30)+H$17,0.25)</f>
        <v>0</v>
      </c>
    </row>
    <row r="31" spans="4:8" x14ac:dyDescent="0.55000000000000004">
      <c r="D31">
        <f t="shared" si="1"/>
        <v>0.2978723404255319</v>
      </c>
      <c r="E31" s="11">
        <v>32</v>
      </c>
      <c r="F31" s="12">
        <f>CEILING(((F$14-F$13)*$D31)+F$17,0.25)</f>
        <v>144.75</v>
      </c>
      <c r="G31" s="12">
        <f>CEILING(((G$14-G$13)*$D31)+G$17,0.25)</f>
        <v>349</v>
      </c>
      <c r="H31" s="12">
        <f>CEILING(((H$14-H$13)*$D31)+H$17,0.25)</f>
        <v>0</v>
      </c>
    </row>
    <row r="32" spans="4:8" x14ac:dyDescent="0.55000000000000004">
      <c r="D32">
        <f t="shared" si="1"/>
        <v>0.31914893617021278</v>
      </c>
      <c r="E32" s="11">
        <v>33</v>
      </c>
      <c r="F32" s="12">
        <f>CEILING(((F$14-F$13)*$D32)+F$17,0.25)</f>
        <v>148</v>
      </c>
      <c r="G32" s="12">
        <f>CEILING(((G$14-G$13)*$D32)+G$17,0.25)</f>
        <v>359.75</v>
      </c>
      <c r="H32" s="12">
        <f>CEILING(((H$14-H$13)*$D32)+H$17,0.25)</f>
        <v>0</v>
      </c>
    </row>
    <row r="33" spans="4:8" x14ac:dyDescent="0.55000000000000004">
      <c r="D33">
        <f t="shared" si="1"/>
        <v>0.34042553191489361</v>
      </c>
      <c r="E33" s="11">
        <v>34</v>
      </c>
      <c r="F33" s="12">
        <f>CEILING(((F$14-F$13)*$D33)+F$17,0.25)</f>
        <v>151.25</v>
      </c>
      <c r="G33" s="12">
        <f>CEILING(((G$14-G$13)*$D33)+G$17,0.25)</f>
        <v>370.25</v>
      </c>
      <c r="H33" s="12">
        <f>CEILING(((H$14-H$13)*$D33)+H$17,0.25)</f>
        <v>0</v>
      </c>
    </row>
    <row r="34" spans="4:8" x14ac:dyDescent="0.55000000000000004">
      <c r="D34">
        <f t="shared" si="1"/>
        <v>0.36170212765957449</v>
      </c>
      <c r="E34" s="11">
        <v>35</v>
      </c>
      <c r="F34" s="12">
        <f>CEILING(((F$14-F$13)*$D34)+F$17,0.25)</f>
        <v>154.5</v>
      </c>
      <c r="G34" s="12">
        <f>CEILING(((G$14-G$13)*$D34)+G$17,0.25)</f>
        <v>381</v>
      </c>
      <c r="H34" s="12">
        <f>CEILING(((H$14-H$13)*$D34)+H$17,0.25)</f>
        <v>0</v>
      </c>
    </row>
    <row r="35" spans="4:8" x14ac:dyDescent="0.55000000000000004">
      <c r="D35">
        <f t="shared" si="1"/>
        <v>0.38297872340425532</v>
      </c>
      <c r="E35" s="11">
        <v>36</v>
      </c>
      <c r="F35" s="12">
        <f>CEILING(((F$14-F$13)*$D35)+F$17,0.25)</f>
        <v>157.5</v>
      </c>
      <c r="G35" s="12">
        <f>CEILING(((G$14-G$13)*$D35)+G$17,0.25)</f>
        <v>391.5</v>
      </c>
      <c r="H35" s="12">
        <f>CEILING(((H$14-H$13)*$D35)+H$17,0.25)</f>
        <v>0</v>
      </c>
    </row>
    <row r="36" spans="4:8" x14ac:dyDescent="0.55000000000000004">
      <c r="D36">
        <f t="shared" si="1"/>
        <v>0.40425531914893614</v>
      </c>
      <c r="E36" s="11">
        <v>37</v>
      </c>
      <c r="F36" s="12">
        <f>CEILING(((F$14-F$13)*$D36)+F$17,0.25)</f>
        <v>160.75</v>
      </c>
      <c r="G36" s="12">
        <f>CEILING(((G$14-G$13)*$D36)+G$17,0.25)</f>
        <v>402.25</v>
      </c>
      <c r="H36" s="12">
        <f>CEILING(((H$14-H$13)*$D36)+H$17,0.25)</f>
        <v>0</v>
      </c>
    </row>
    <row r="37" spans="4:8" x14ac:dyDescent="0.55000000000000004">
      <c r="D37">
        <f t="shared" si="1"/>
        <v>0.42553191489361702</v>
      </c>
      <c r="E37" s="11">
        <v>38</v>
      </c>
      <c r="F37" s="12">
        <f>CEILING(((F$14-F$13)*$D37)+F$17,0.25)</f>
        <v>164</v>
      </c>
      <c r="G37" s="12">
        <f>CEILING(((G$14-G$13)*$D37)+G$17,0.25)</f>
        <v>413</v>
      </c>
      <c r="H37" s="12">
        <f>CEILING(((H$14-H$13)*$D37)+H$17,0.25)</f>
        <v>0</v>
      </c>
    </row>
    <row r="38" spans="4:8" x14ac:dyDescent="0.55000000000000004">
      <c r="D38">
        <f t="shared" si="1"/>
        <v>0.44680851063829785</v>
      </c>
      <c r="E38" s="11">
        <v>39</v>
      </c>
      <c r="F38" s="12">
        <f>CEILING(((F$14-F$13)*$D38)+F$17,0.25)</f>
        <v>167.25</v>
      </c>
      <c r="G38" s="12">
        <f>CEILING(((G$14-G$13)*$D38)+G$17,0.25)</f>
        <v>423.5</v>
      </c>
      <c r="H38" s="12">
        <f>CEILING(((H$14-H$13)*$D38)+H$17,0.25)</f>
        <v>0</v>
      </c>
    </row>
    <row r="39" spans="4:8" x14ac:dyDescent="0.55000000000000004">
      <c r="D39">
        <f t="shared" si="1"/>
        <v>0.46808510638297873</v>
      </c>
      <c r="E39" s="11">
        <v>40</v>
      </c>
      <c r="F39" s="12">
        <f>CEILING(((F$14-F$13)*$D39)+F$17,0.25)</f>
        <v>170.25</v>
      </c>
      <c r="G39" s="12">
        <f>CEILING(((G$14-G$13)*$D39)+G$17,0.25)</f>
        <v>434.25</v>
      </c>
      <c r="H39" s="12">
        <f>CEILING(((H$14-H$13)*$D39)+H$17,0.25)</f>
        <v>0</v>
      </c>
    </row>
    <row r="40" spans="4:8" x14ac:dyDescent="0.55000000000000004">
      <c r="D40">
        <f t="shared" si="1"/>
        <v>0.48936170212765956</v>
      </c>
      <c r="E40" s="11">
        <v>41</v>
      </c>
      <c r="F40" s="12">
        <f>CEILING(((F$14-F$13)*$D40)+F$17,0.25)</f>
        <v>173.5</v>
      </c>
      <c r="G40" s="12">
        <f>CEILING(((G$14-G$13)*$D40)+G$17,0.25)</f>
        <v>444.75</v>
      </c>
      <c r="H40" s="12">
        <f>CEILING(((H$14-H$13)*$D40)+H$17,0.25)</f>
        <v>0</v>
      </c>
    </row>
    <row r="41" spans="4:8" x14ac:dyDescent="0.55000000000000004">
      <c r="D41">
        <f t="shared" si="1"/>
        <v>0.51063829787234039</v>
      </c>
      <c r="E41" s="11">
        <v>42</v>
      </c>
      <c r="F41" s="12">
        <f>CEILING(((F$14-F$13)*$D41)+F$17,0.25)</f>
        <v>176.75</v>
      </c>
      <c r="G41" s="12">
        <f>CEILING(((G$14-G$13)*$D41)+G$17,0.25)</f>
        <v>455.5</v>
      </c>
      <c r="H41" s="12">
        <f>CEILING(((H$14-H$13)*$D41)+H$17,0.25)</f>
        <v>0</v>
      </c>
    </row>
    <row r="42" spans="4:8" x14ac:dyDescent="0.55000000000000004">
      <c r="D42">
        <f t="shared" si="1"/>
        <v>0.53191489361702127</v>
      </c>
      <c r="E42" s="11">
        <v>43</v>
      </c>
      <c r="F42" s="12">
        <f>CEILING(((F$14-F$13)*$D42)+F$17,0.25)</f>
        <v>180</v>
      </c>
      <c r="G42" s="12">
        <f>CEILING(((G$14-G$13)*$D42)+G$17,0.25)</f>
        <v>466</v>
      </c>
      <c r="H42" s="12">
        <f>CEILING(((H$14-H$13)*$D42)+H$17,0.25)</f>
        <v>0</v>
      </c>
    </row>
    <row r="43" spans="4:8" x14ac:dyDescent="0.55000000000000004">
      <c r="D43">
        <f t="shared" si="1"/>
        <v>0.55319148936170215</v>
      </c>
      <c r="E43" s="11">
        <v>44</v>
      </c>
      <c r="F43" s="12">
        <f>CEILING(((F$14-F$13)*$D43)+F$17,0.25)</f>
        <v>183</v>
      </c>
      <c r="G43" s="12">
        <f>CEILING(((G$14-G$13)*$D43)+G$17,0.25)</f>
        <v>476.75</v>
      </c>
      <c r="H43" s="12">
        <f>CEILING(((H$14-H$13)*$D43)+H$17,0.25)</f>
        <v>0</v>
      </c>
    </row>
    <row r="44" spans="4:8" x14ac:dyDescent="0.55000000000000004">
      <c r="D44">
        <f t="shared" si="1"/>
        <v>0.57446808510638303</v>
      </c>
      <c r="E44" s="11">
        <v>45</v>
      </c>
      <c r="F44" s="12">
        <f>CEILING(((F$14-F$13)*$D44)+F$17,0.25)</f>
        <v>186.25</v>
      </c>
      <c r="G44" s="12">
        <f>CEILING(((G$14-G$13)*$D44)+G$17,0.25)</f>
        <v>487.25</v>
      </c>
      <c r="H44" s="12">
        <f>CEILING(((H$14-H$13)*$D44)+H$17,0.25)</f>
        <v>0</v>
      </c>
    </row>
    <row r="45" spans="4:8" x14ac:dyDescent="0.55000000000000004">
      <c r="D45">
        <f t="shared" si="1"/>
        <v>0.5957446808510638</v>
      </c>
      <c r="E45" s="11">
        <v>46</v>
      </c>
      <c r="F45" s="12">
        <f>CEILING(((F$14-F$13)*$D45)+F$17,0.25)</f>
        <v>189.5</v>
      </c>
      <c r="G45" s="12">
        <f>CEILING(((G$14-G$13)*$D45)+G$17,0.25)</f>
        <v>498</v>
      </c>
      <c r="H45" s="12">
        <f>CEILING(((H$14-H$13)*$D45)+H$17,0.25)</f>
        <v>0</v>
      </c>
    </row>
    <row r="46" spans="4:8" x14ac:dyDescent="0.55000000000000004">
      <c r="D46">
        <f t="shared" si="1"/>
        <v>0.61702127659574468</v>
      </c>
      <c r="E46" s="11">
        <v>47</v>
      </c>
      <c r="F46" s="12">
        <f>CEILING(((F$14-F$13)*$D46)+F$17,0.25)</f>
        <v>192.75</v>
      </c>
      <c r="G46" s="12">
        <f>CEILING(((G$14-G$13)*$D46)+G$17,0.25)</f>
        <v>508.75</v>
      </c>
      <c r="H46" s="12">
        <f>CEILING(((H$14-H$13)*$D46)+H$17,0.25)</f>
        <v>0</v>
      </c>
    </row>
    <row r="47" spans="4:8" x14ac:dyDescent="0.55000000000000004">
      <c r="D47">
        <f t="shared" si="1"/>
        <v>0.63829787234042556</v>
      </c>
      <c r="E47" s="11">
        <v>48</v>
      </c>
      <c r="F47" s="12">
        <f>CEILING(((F$14-F$13)*$D47)+F$17,0.25)</f>
        <v>195.75</v>
      </c>
      <c r="G47" s="12">
        <f>CEILING(((G$14-G$13)*$D47)+G$17,0.25)</f>
        <v>519.25</v>
      </c>
      <c r="H47" s="12">
        <f>CEILING(((H$14-H$13)*$D47)+H$17,0.25)</f>
        <v>0</v>
      </c>
    </row>
    <row r="48" spans="4:8" x14ac:dyDescent="0.55000000000000004">
      <c r="D48">
        <f t="shared" si="1"/>
        <v>0.65957446808510634</v>
      </c>
      <c r="E48" s="11">
        <v>49</v>
      </c>
      <c r="F48" s="12">
        <f>CEILING(((F$14-F$13)*$D48)+F$17,0.25)</f>
        <v>199</v>
      </c>
      <c r="G48" s="12">
        <f>CEILING(((G$14-G$13)*$D48)+G$17,0.25)</f>
        <v>530</v>
      </c>
      <c r="H48" s="12">
        <f>CEILING(((H$14-H$13)*$D48)+H$17,0.25)</f>
        <v>0</v>
      </c>
    </row>
    <row r="49" spans="4:8" x14ac:dyDescent="0.55000000000000004">
      <c r="D49">
        <f t="shared" si="1"/>
        <v>0.68085106382978722</v>
      </c>
      <c r="E49" s="11">
        <v>50</v>
      </c>
      <c r="F49" s="12">
        <f>CEILING(((F$14-F$13)*$D49)+F$17,0.25)</f>
        <v>202.25</v>
      </c>
      <c r="G49" s="12">
        <f>CEILING(((G$14-G$13)*$D49)+G$17,0.25)</f>
        <v>540.5</v>
      </c>
      <c r="H49" s="12">
        <f>CEILING(((H$14-H$13)*$D49)+H$17,0.25)</f>
        <v>0</v>
      </c>
    </row>
    <row r="50" spans="4:8" x14ac:dyDescent="0.55000000000000004">
      <c r="D50">
        <f t="shared" si="1"/>
        <v>0.7021276595744681</v>
      </c>
      <c r="E50" s="11">
        <v>51</v>
      </c>
      <c r="F50" s="12">
        <f>CEILING(((F$14-F$13)*$D50)+F$17,0.25)</f>
        <v>205.5</v>
      </c>
      <c r="G50" s="12">
        <f>CEILING(((G$14-G$13)*$D50)+G$17,0.25)</f>
        <v>551.25</v>
      </c>
      <c r="H50" s="12">
        <f>CEILING(((H$14-H$13)*$D50)+H$17,0.25)</f>
        <v>0</v>
      </c>
    </row>
    <row r="51" spans="4:8" x14ac:dyDescent="0.55000000000000004">
      <c r="D51">
        <f t="shared" si="1"/>
        <v>0.72340425531914898</v>
      </c>
      <c r="E51" s="11">
        <v>52</v>
      </c>
      <c r="F51" s="12">
        <f>CEILING(((F$14-F$13)*$D51)+F$17,0.25)</f>
        <v>208.75</v>
      </c>
      <c r="G51" s="12">
        <f>CEILING(((G$14-G$13)*$D51)+G$17,0.25)</f>
        <v>561.75</v>
      </c>
      <c r="H51" s="12">
        <f>CEILING(((H$14-H$13)*$D51)+H$17,0.25)</f>
        <v>0</v>
      </c>
    </row>
    <row r="52" spans="4:8" x14ac:dyDescent="0.55000000000000004">
      <c r="D52">
        <f t="shared" si="1"/>
        <v>0.74468085106382975</v>
      </c>
      <c r="E52" s="11">
        <v>53</v>
      </c>
      <c r="F52" s="12">
        <f>CEILING(((F$14-F$13)*$D52)+F$17,0.25)</f>
        <v>211.75</v>
      </c>
      <c r="G52" s="12">
        <f>CEILING(((G$14-G$13)*$D52)+G$17,0.25)</f>
        <v>572.5</v>
      </c>
      <c r="H52" s="12">
        <f>CEILING(((H$14-H$13)*$D52)+H$17,0.25)</f>
        <v>0</v>
      </c>
    </row>
    <row r="53" spans="4:8" x14ac:dyDescent="0.55000000000000004">
      <c r="D53">
        <f t="shared" si="1"/>
        <v>0.76595744680851063</v>
      </c>
      <c r="E53" s="11">
        <v>54</v>
      </c>
      <c r="F53" s="12">
        <f>CEILING(((F$14-F$13)*$D53)+F$17,0.25)</f>
        <v>215</v>
      </c>
      <c r="G53" s="12">
        <f>CEILING(((G$14-G$13)*$D53)+G$17,0.25)</f>
        <v>583</v>
      </c>
      <c r="H53" s="12">
        <f>CEILING(((H$14-H$13)*$D53)+H$17,0.25)</f>
        <v>0</v>
      </c>
    </row>
    <row r="54" spans="4:8" x14ac:dyDescent="0.55000000000000004">
      <c r="D54">
        <f t="shared" si="1"/>
        <v>0.78723404255319152</v>
      </c>
      <c r="E54" s="11">
        <v>55</v>
      </c>
      <c r="F54" s="12">
        <f>CEILING(((F$14-F$13)*$D54)+F$17,0.25)</f>
        <v>218.25</v>
      </c>
      <c r="G54" s="12">
        <f>CEILING(((G$14-G$13)*$D54)+G$17,0.25)</f>
        <v>593.75</v>
      </c>
      <c r="H54" s="12">
        <f>CEILING(((H$14-H$13)*$D54)+H$17,0.25)</f>
        <v>0</v>
      </c>
    </row>
    <row r="55" spans="4:8" x14ac:dyDescent="0.55000000000000004">
      <c r="D55">
        <f t="shared" si="1"/>
        <v>0.80851063829787229</v>
      </c>
      <c r="E55" s="11">
        <v>56</v>
      </c>
      <c r="F55" s="12">
        <f>CEILING(((F$14-F$13)*$D55)+F$17,0.25)</f>
        <v>221.5</v>
      </c>
      <c r="G55" s="12">
        <f>CEILING(((G$14-G$13)*$D55)+G$17,0.25)</f>
        <v>604.5</v>
      </c>
      <c r="H55" s="12">
        <f>CEILING(((H$14-H$13)*$D55)+H$17,0.25)</f>
        <v>0</v>
      </c>
    </row>
    <row r="56" spans="4:8" x14ac:dyDescent="0.55000000000000004">
      <c r="D56">
        <f t="shared" si="1"/>
        <v>0.82978723404255317</v>
      </c>
      <c r="E56" s="11">
        <v>57</v>
      </c>
      <c r="F56" s="12">
        <f>CEILING(((F$14-F$13)*$D56)+F$17,0.25)</f>
        <v>224.5</v>
      </c>
      <c r="G56" s="12">
        <f>CEILING(((G$14-G$13)*$D56)+G$17,0.25)</f>
        <v>615</v>
      </c>
      <c r="H56" s="12">
        <f>CEILING(((H$14-H$13)*$D56)+H$17,0.25)</f>
        <v>0</v>
      </c>
    </row>
    <row r="57" spans="4:8" x14ac:dyDescent="0.55000000000000004">
      <c r="D57">
        <f t="shared" si="1"/>
        <v>0.85106382978723405</v>
      </c>
      <c r="E57" s="11">
        <v>58</v>
      </c>
      <c r="F57" s="12">
        <f>CEILING(((F$14-F$13)*$D57)+F$17,0.25)</f>
        <v>227.75</v>
      </c>
      <c r="G57" s="12">
        <f>CEILING(((G$14-G$13)*$D57)+G$17,0.25)</f>
        <v>625.75</v>
      </c>
      <c r="H57" s="12">
        <f>CEILING(((H$14-H$13)*$D57)+H$17,0.25)</f>
        <v>0</v>
      </c>
    </row>
    <row r="58" spans="4:8" x14ac:dyDescent="0.55000000000000004">
      <c r="D58">
        <f t="shared" si="1"/>
        <v>0.87234042553191493</v>
      </c>
      <c r="E58" s="11">
        <v>59</v>
      </c>
      <c r="F58" s="12">
        <f>CEILING(((F$14-F$13)*$D58)+F$17,0.25)</f>
        <v>231</v>
      </c>
      <c r="G58" s="12">
        <f>CEILING(((G$14-G$13)*$D58)+G$17,0.25)</f>
        <v>636.25</v>
      </c>
      <c r="H58" s="12">
        <f>CEILING(((H$14-H$13)*$D58)+H$17,0.25)</f>
        <v>0</v>
      </c>
    </row>
    <row r="59" spans="4:8" x14ac:dyDescent="0.55000000000000004">
      <c r="D59">
        <f t="shared" si="1"/>
        <v>0.8936170212765957</v>
      </c>
      <c r="E59" s="11">
        <v>60</v>
      </c>
      <c r="F59" s="12">
        <f>CEILING(((F$14-F$13)*$D59)+F$17,0.25)</f>
        <v>234.25</v>
      </c>
      <c r="G59" s="12">
        <f>CEILING(((G$14-G$13)*$D59)+G$17,0.25)</f>
        <v>647</v>
      </c>
      <c r="H59" s="12">
        <f>CEILING(((H$14-H$13)*$D59)+H$17,0.25)</f>
        <v>0</v>
      </c>
    </row>
    <row r="60" spans="4:8" x14ac:dyDescent="0.55000000000000004">
      <c r="D60">
        <f t="shared" si="1"/>
        <v>0.91489361702127658</v>
      </c>
      <c r="E60" s="11">
        <v>61</v>
      </c>
      <c r="F60" s="12">
        <f>CEILING(((F$14-F$13)*$D60)+F$17,0.25)</f>
        <v>237.25</v>
      </c>
      <c r="G60" s="12">
        <f>CEILING(((G$14-G$13)*$D60)+G$17,0.25)</f>
        <v>657.5</v>
      </c>
      <c r="H60" s="12">
        <f>CEILING(((H$14-H$13)*$D60)+H$17,0.25)</f>
        <v>0</v>
      </c>
    </row>
    <row r="61" spans="4:8" x14ac:dyDescent="0.55000000000000004">
      <c r="D61">
        <f t="shared" si="1"/>
        <v>0.93617021276595747</v>
      </c>
      <c r="E61" s="11">
        <v>62</v>
      </c>
      <c r="F61" s="12">
        <f>CEILING(((F$14-F$13)*$D61)+F$17,0.25)</f>
        <v>240.5</v>
      </c>
      <c r="G61" s="12">
        <f>CEILING(((G$14-G$13)*$D61)+G$17,0.25)</f>
        <v>668.25</v>
      </c>
      <c r="H61" s="12">
        <f>CEILING(((H$14-H$13)*$D61)+H$17,0.25)</f>
        <v>0</v>
      </c>
    </row>
    <row r="62" spans="4:8" x14ac:dyDescent="0.55000000000000004">
      <c r="D62">
        <f t="shared" si="1"/>
        <v>0.95744680851063835</v>
      </c>
      <c r="E62" s="11">
        <v>63</v>
      </c>
      <c r="F62" s="12">
        <f>CEILING(((F$14-F$13)*$D62)+F$17,0.25)</f>
        <v>243.75</v>
      </c>
      <c r="G62" s="12">
        <f>CEILING(((G$14-G$13)*$D62)+G$17,0.25)</f>
        <v>678.75</v>
      </c>
      <c r="H62" s="12">
        <f>CEILING(((H$14-H$13)*$D62)+H$17,0.25)</f>
        <v>0</v>
      </c>
    </row>
    <row r="63" spans="4:8" x14ac:dyDescent="0.55000000000000004">
      <c r="D63">
        <f t="shared" si="1"/>
        <v>0.97872340425531912</v>
      </c>
      <c r="E63" s="11">
        <v>64</v>
      </c>
      <c r="F63" s="12">
        <f>CEILING(((F$14-F$13)*$D63)+F$17,0.25)</f>
        <v>247</v>
      </c>
      <c r="G63" s="12">
        <f>CEILING(((G$14-G$13)*$D63)+G$17,0.25)</f>
        <v>689.5</v>
      </c>
      <c r="H63" s="12">
        <f>CEILING(((H$14-H$13)*$D63)+H$17,0.25)</f>
        <v>0</v>
      </c>
    </row>
    <row r="64" spans="4:8" x14ac:dyDescent="0.55000000000000004">
      <c r="E64" s="11" t="s">
        <v>14</v>
      </c>
      <c r="F64" s="12">
        <f>+F14</f>
        <v>250</v>
      </c>
      <c r="G64" s="12">
        <f>+G14</f>
        <v>700</v>
      </c>
      <c r="H64" s="12">
        <f>+H14</f>
        <v>0</v>
      </c>
    </row>
  </sheetData>
  <sheetProtection algorithmName="SHA-512" hashValue="uSPEy8CGMv8gxCDi1e4FLjF5GTgJh4qBj7qDEeXqVDqOkpUv3U5CDB0iSUFV34QTeldvCBqybHTrU6XvZ1y8pg==" saltValue="CXQrdXQ73wQGLTLvDUNZc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3AFE7-84F6-4591-BBB2-46BD8C86C10C}">
  <dimension ref="D6:I7"/>
  <sheetViews>
    <sheetView workbookViewId="0">
      <selection activeCell="H21" sqref="H21"/>
    </sheetView>
  </sheetViews>
  <sheetFormatPr defaultRowHeight="14.4" x14ac:dyDescent="0.55000000000000004"/>
  <cols>
    <col min="8" max="8" width="17.41796875" customWidth="1"/>
    <col min="9" max="9" width="14.83984375" customWidth="1"/>
  </cols>
  <sheetData>
    <row r="6" spans="4:9" x14ac:dyDescent="0.55000000000000004">
      <c r="D6" t="s">
        <v>22</v>
      </c>
      <c r="I6" t="s">
        <v>19</v>
      </c>
    </row>
    <row r="7" spans="4:9" x14ac:dyDescent="0.55000000000000004">
      <c r="E7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Simple</vt:lpstr>
      <vt:lpstr>Multi Age and Class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Knutson</dc:creator>
  <cp:lastModifiedBy>Erik Knutson</cp:lastModifiedBy>
  <dcterms:created xsi:type="dcterms:W3CDTF">2025-05-29T15:16:10Z</dcterms:created>
  <dcterms:modified xsi:type="dcterms:W3CDTF">2025-07-08T15:20:35Z</dcterms:modified>
</cp:coreProperties>
</file>